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coc_000\Documents\Content\Financial Markets Education\"/>
    </mc:Choice>
  </mc:AlternateContent>
  <xr:revisionPtr revIDLastSave="0" documentId="13_ncr:1_{C78F3734-6F59-486C-82C3-8C71ED675A45}" xr6:coauthVersionLast="40" xr6:coauthVersionMax="40" xr10:uidLastSave="{00000000-0000-0000-0000-000000000000}"/>
  <bookViews>
    <workbookView xWindow="0" yWindow="0" windowWidth="21570" windowHeight="7920" xr2:uid="{DB395B79-7C19-4BF3-A4D0-8881BAD8AB6C}"/>
  </bookViews>
  <sheets>
    <sheet name="Expenses What I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6" i="1"/>
  <c r="N3" i="1"/>
  <c r="C5" i="1"/>
  <c r="C10" i="1" s="1"/>
  <c r="L4" i="1" s="1"/>
  <c r="H21" i="1"/>
  <c r="I20" i="1"/>
  <c r="I19" i="1"/>
  <c r="I18" i="1"/>
  <c r="I17" i="1"/>
  <c r="I16" i="1"/>
  <c r="I15" i="1"/>
  <c r="I14" i="1"/>
  <c r="I13" i="1"/>
  <c r="I4" i="1"/>
  <c r="I5" i="1"/>
  <c r="I6" i="1"/>
  <c r="I7" i="1"/>
  <c r="I8" i="1"/>
  <c r="I9" i="1"/>
  <c r="I10" i="1"/>
  <c r="I11" i="1"/>
  <c r="I12" i="1"/>
  <c r="G3" i="1" l="1"/>
  <c r="G21" i="1" s="1"/>
  <c r="I3" i="1" l="1"/>
  <c r="I21" i="1" s="1"/>
  <c r="L3" i="1" l="1"/>
  <c r="L5" i="1" s="1"/>
</calcChain>
</file>

<file path=xl/sharedStrings.xml><?xml version="1.0" encoding="utf-8"?>
<sst xmlns="http://schemas.openxmlformats.org/spreadsheetml/2006/main" count="39" uniqueCount="39">
  <si>
    <t>Interest</t>
  </si>
  <si>
    <t># Years</t>
  </si>
  <si>
    <t>Monthly Payment</t>
  </si>
  <si>
    <t>Property Taxes</t>
  </si>
  <si>
    <t>Mortgage Payment (with Taxes)</t>
  </si>
  <si>
    <t>Heat</t>
  </si>
  <si>
    <t>Water</t>
  </si>
  <si>
    <t>Electric</t>
  </si>
  <si>
    <t>Cable</t>
  </si>
  <si>
    <t>Phone</t>
  </si>
  <si>
    <t>Homeowner's Insurance</t>
  </si>
  <si>
    <t>Auto Insurance</t>
  </si>
  <si>
    <t>Food</t>
  </si>
  <si>
    <t>Total Monthly Expenses</t>
  </si>
  <si>
    <t>Line Item</t>
  </si>
  <si>
    <t>Inputs</t>
  </si>
  <si>
    <t>Trim</t>
  </si>
  <si>
    <t>Total Cost</t>
  </si>
  <si>
    <t># of Months for Emergency Savings</t>
  </si>
  <si>
    <t>Other 1</t>
  </si>
  <si>
    <t>Other 2</t>
  </si>
  <si>
    <t>Other 3</t>
  </si>
  <si>
    <t>Other 4</t>
  </si>
  <si>
    <t>Other 5</t>
  </si>
  <si>
    <t>Other 6</t>
  </si>
  <si>
    <t>Principal</t>
  </si>
  <si>
    <t>Credit Card Minimums</t>
  </si>
  <si>
    <t>Emergency Money</t>
  </si>
  <si>
    <t>Car Payments</t>
  </si>
  <si>
    <t>Gas for Car</t>
  </si>
  <si>
    <t>Approximate Home Value</t>
  </si>
  <si>
    <t>Percent of Equity Required by Lender (approx)</t>
  </si>
  <si>
    <t>With Mortgage</t>
  </si>
  <si>
    <t>No Mortgage</t>
  </si>
  <si>
    <t>Monthly Bill</t>
  </si>
  <si>
    <t>Investment</t>
  </si>
  <si>
    <t>Investment Rate of Return</t>
  </si>
  <si>
    <t>Interest Paid for Mortgage</t>
  </si>
  <si>
    <t>Benefit of Remortgaging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</si>
</sst>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0" fillId="2" borderId="0" xfId="1" applyFont="1" applyFill="1"/>
    <xf numFmtId="10" fontId="0" fillId="2" borderId="0" xfId="2" applyNumberFormat="1" applyFont="1" applyFill="1"/>
    <xf numFmtId="0" fontId="0" fillId="2" borderId="0" xfId="0" applyFill="1"/>
    <xf numFmtId="9" fontId="0" fillId="2" borderId="0" xfId="2" applyFont="1" applyFill="1"/>
    <xf numFmtId="44" fontId="0" fillId="0" borderId="1" xfId="1" applyFont="1" applyFill="1" applyBorder="1"/>
    <xf numFmtId="8" fontId="0" fillId="0" borderId="2" xfId="0" applyNumberFormat="1" applyBorder="1"/>
    <xf numFmtId="44" fontId="0" fillId="0" borderId="3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407B-3A17-40CF-81DD-43959BD48DFF}">
  <dimension ref="B2:N387"/>
  <sheetViews>
    <sheetView tabSelected="1" workbookViewId="0">
      <selection activeCell="E25" sqref="E25"/>
    </sheetView>
  </sheetViews>
  <sheetFormatPr defaultRowHeight="15" x14ac:dyDescent="0.25"/>
  <cols>
    <col min="2" max="2" width="43" bestFit="1" customWidth="1"/>
    <col min="3" max="3" width="12.5703125" bestFit="1" customWidth="1"/>
    <col min="6" max="6" width="29.7109375" bestFit="1" customWidth="1"/>
    <col min="7" max="7" width="14.42578125" customWidth="1"/>
    <col min="9" max="9" width="10.5703125" bestFit="1" customWidth="1"/>
    <col min="11" max="11" width="16.140625" customWidth="1"/>
    <col min="12" max="12" width="17.5703125" bestFit="1" customWidth="1"/>
    <col min="14" max="14" width="24.5703125" bestFit="1" customWidth="1"/>
  </cols>
  <sheetData>
    <row r="2" spans="2:14" s="4" customFormat="1" x14ac:dyDescent="0.25">
      <c r="B2" s="4" t="s">
        <v>15</v>
      </c>
      <c r="F2" s="4" t="s">
        <v>14</v>
      </c>
      <c r="G2" s="4" t="s">
        <v>34</v>
      </c>
      <c r="H2" s="4" t="s">
        <v>16</v>
      </c>
      <c r="I2" s="4" t="s">
        <v>17</v>
      </c>
      <c r="K2"/>
      <c r="L2" s="4" t="s">
        <v>27</v>
      </c>
      <c r="N2" s="4" t="s">
        <v>35</v>
      </c>
    </row>
    <row r="3" spans="2:14" ht="15.75" thickBot="1" x14ac:dyDescent="0.3">
      <c r="B3" t="s">
        <v>30</v>
      </c>
      <c r="C3" s="5">
        <v>360000</v>
      </c>
      <c r="F3" t="s">
        <v>4</v>
      </c>
      <c r="G3" s="2">
        <f>+C10+C13</f>
        <v>1806.9672797870712</v>
      </c>
      <c r="I3" s="3">
        <f>+G3-H3</f>
        <v>1806.9672797870712</v>
      </c>
      <c r="K3" t="s">
        <v>32</v>
      </c>
      <c r="L3" s="2">
        <f>+I21*C14</f>
        <v>25841.80367872243</v>
      </c>
      <c r="N3" s="10">
        <f>FV(C16,C9,,-C5)</f>
        <v>2535789.5360465078</v>
      </c>
    </row>
    <row r="4" spans="2:14" x14ac:dyDescent="0.25">
      <c r="B4" t="s">
        <v>31</v>
      </c>
      <c r="C4" s="8">
        <v>0.3</v>
      </c>
      <c r="F4" t="s">
        <v>5</v>
      </c>
      <c r="G4" s="5">
        <v>200</v>
      </c>
      <c r="H4" s="5">
        <v>20</v>
      </c>
      <c r="I4" s="3">
        <f t="shared" ref="I4:I13" si="0">+G4-H4</f>
        <v>180</v>
      </c>
      <c r="L4" s="2">
        <f>+C10*C14</f>
        <v>7841.8036787224273</v>
      </c>
    </row>
    <row r="5" spans="2:14" ht="15.75" thickBot="1" x14ac:dyDescent="0.3">
      <c r="B5" t="s">
        <v>25</v>
      </c>
      <c r="C5" s="9">
        <f>+C3*(1-C4)</f>
        <v>251999.99999999997</v>
      </c>
      <c r="F5" t="s">
        <v>6</v>
      </c>
      <c r="G5" s="5">
        <v>50</v>
      </c>
      <c r="H5" s="5">
        <v>5</v>
      </c>
      <c r="I5" s="3">
        <f t="shared" si="0"/>
        <v>45</v>
      </c>
      <c r="K5" t="s">
        <v>33</v>
      </c>
      <c r="L5" s="3">
        <f>+L3-L4</f>
        <v>18000.000000000004</v>
      </c>
      <c r="N5" t="s">
        <v>37</v>
      </c>
    </row>
    <row r="6" spans="2:14" ht="15.75" thickTop="1" x14ac:dyDescent="0.25">
      <c r="F6" t="s">
        <v>7</v>
      </c>
      <c r="G6" s="5">
        <v>150</v>
      </c>
      <c r="H6" s="5">
        <v>25</v>
      </c>
      <c r="I6" s="3">
        <f t="shared" si="0"/>
        <v>125</v>
      </c>
      <c r="N6" s="2">
        <f>CUMIPMT(C8/12,C9*12,C5,1,C9*12,0)</f>
        <v>-218508.2207233457</v>
      </c>
    </row>
    <row r="7" spans="2:14" x14ac:dyDescent="0.25">
      <c r="F7" t="s">
        <v>8</v>
      </c>
      <c r="G7" s="5">
        <v>150</v>
      </c>
      <c r="H7" s="5">
        <v>30</v>
      </c>
      <c r="I7" s="3">
        <f t="shared" si="0"/>
        <v>120</v>
      </c>
    </row>
    <row r="8" spans="2:14" x14ac:dyDescent="0.25">
      <c r="B8" t="s">
        <v>0</v>
      </c>
      <c r="C8" s="6">
        <v>4.7E-2</v>
      </c>
      <c r="F8" t="s">
        <v>9</v>
      </c>
      <c r="G8" s="5">
        <v>125</v>
      </c>
      <c r="H8" s="5">
        <v>25</v>
      </c>
      <c r="I8" s="3">
        <f t="shared" si="0"/>
        <v>100</v>
      </c>
    </row>
    <row r="9" spans="2:14" x14ac:dyDescent="0.25">
      <c r="B9" t="s">
        <v>1</v>
      </c>
      <c r="C9" s="7">
        <v>30</v>
      </c>
      <c r="F9" t="s">
        <v>10</v>
      </c>
      <c r="G9" s="5">
        <v>100</v>
      </c>
      <c r="H9" s="5">
        <v>20</v>
      </c>
      <c r="I9" s="3">
        <f t="shared" si="0"/>
        <v>80</v>
      </c>
      <c r="N9" t="s">
        <v>38</v>
      </c>
    </row>
    <row r="10" spans="2:14" ht="15.75" thickBot="1" x14ac:dyDescent="0.3">
      <c r="B10" t="s">
        <v>2</v>
      </c>
      <c r="C10" s="9">
        <f>PMT(C8/12,C9*12,-C5)</f>
        <v>1306.9672797870712</v>
      </c>
      <c r="F10" t="s">
        <v>11</v>
      </c>
      <c r="G10" s="5">
        <v>250</v>
      </c>
      <c r="H10" s="5">
        <v>30</v>
      </c>
      <c r="I10" s="3">
        <f t="shared" si="0"/>
        <v>220</v>
      </c>
      <c r="N10" s="11">
        <f>+N3+N6</f>
        <v>2317281.3153231619</v>
      </c>
    </row>
    <row r="11" spans="2:14" ht="15.75" thickTop="1" x14ac:dyDescent="0.25">
      <c r="F11" t="s">
        <v>29</v>
      </c>
      <c r="G11" s="5">
        <v>150</v>
      </c>
      <c r="H11" s="5">
        <v>20</v>
      </c>
      <c r="I11" s="3">
        <f t="shared" si="0"/>
        <v>130</v>
      </c>
    </row>
    <row r="12" spans="2:14" x14ac:dyDescent="0.25">
      <c r="F12" t="s">
        <v>12</v>
      </c>
      <c r="G12" s="5">
        <v>1000</v>
      </c>
      <c r="H12" s="5">
        <v>100</v>
      </c>
      <c r="I12" s="3">
        <f t="shared" si="0"/>
        <v>900</v>
      </c>
    </row>
    <row r="13" spans="2:14" x14ac:dyDescent="0.25">
      <c r="B13" t="s">
        <v>3</v>
      </c>
      <c r="C13" s="5">
        <v>500</v>
      </c>
      <c r="F13" t="s">
        <v>26</v>
      </c>
      <c r="G13" s="5">
        <v>250</v>
      </c>
      <c r="H13" s="5"/>
      <c r="I13" s="3">
        <f t="shared" si="0"/>
        <v>250</v>
      </c>
    </row>
    <row r="14" spans="2:14" x14ac:dyDescent="0.25">
      <c r="B14" t="s">
        <v>18</v>
      </c>
      <c r="C14" s="7">
        <v>6</v>
      </c>
      <c r="F14" t="s">
        <v>28</v>
      </c>
      <c r="G14" s="5">
        <v>250</v>
      </c>
      <c r="H14" s="5"/>
      <c r="I14" s="3">
        <f t="shared" ref="I14:I20" si="1">+G14-H14</f>
        <v>250</v>
      </c>
    </row>
    <row r="15" spans="2:14" x14ac:dyDescent="0.25">
      <c r="F15" t="s">
        <v>19</v>
      </c>
      <c r="G15" s="5">
        <v>100</v>
      </c>
      <c r="H15" s="5"/>
      <c r="I15" s="3">
        <f t="shared" si="1"/>
        <v>100</v>
      </c>
    </row>
    <row r="16" spans="2:14" x14ac:dyDescent="0.25">
      <c r="B16" t="s">
        <v>36</v>
      </c>
      <c r="C16" s="8">
        <v>0.08</v>
      </c>
      <c r="F16" t="s">
        <v>20</v>
      </c>
      <c r="G16" s="5">
        <v>0</v>
      </c>
      <c r="H16" s="5"/>
      <c r="I16" s="3">
        <f t="shared" si="1"/>
        <v>0</v>
      </c>
    </row>
    <row r="17" spans="2:9" x14ac:dyDescent="0.25">
      <c r="F17" t="s">
        <v>21</v>
      </c>
      <c r="G17" s="5">
        <v>0</v>
      </c>
      <c r="H17" s="5"/>
      <c r="I17" s="3">
        <f t="shared" si="1"/>
        <v>0</v>
      </c>
    </row>
    <row r="18" spans="2:9" x14ac:dyDescent="0.25">
      <c r="F18" t="s">
        <v>22</v>
      </c>
      <c r="G18" s="5">
        <v>0</v>
      </c>
      <c r="H18" s="5"/>
      <c r="I18" s="3">
        <f t="shared" si="1"/>
        <v>0</v>
      </c>
    </row>
    <row r="19" spans="2:9" x14ac:dyDescent="0.25">
      <c r="F19" t="s">
        <v>23</v>
      </c>
      <c r="G19" s="5">
        <v>0</v>
      </c>
      <c r="H19" s="5"/>
      <c r="I19" s="3">
        <f t="shared" si="1"/>
        <v>0</v>
      </c>
    </row>
    <row r="20" spans="2:9" x14ac:dyDescent="0.25">
      <c r="F20" t="s">
        <v>24</v>
      </c>
      <c r="G20" s="5">
        <v>0</v>
      </c>
      <c r="H20" s="5"/>
      <c r="I20" s="3">
        <f t="shared" si="1"/>
        <v>0</v>
      </c>
    </row>
    <row r="21" spans="2:9" x14ac:dyDescent="0.25">
      <c r="F21" t="s">
        <v>13</v>
      </c>
      <c r="G21" s="2">
        <f>SUM(G3:G20)</f>
        <v>4581.9672797870717</v>
      </c>
      <c r="H21" s="2">
        <f>SUM(H3:H20)</f>
        <v>275</v>
      </c>
      <c r="I21" s="2">
        <f>SUM(I3:I20)</f>
        <v>4306.9672797870717</v>
      </c>
    </row>
    <row r="28" spans="2:9" x14ac:dyDescent="0.25">
      <c r="B28" s="1"/>
    </row>
    <row r="29" spans="2:9" x14ac:dyDescent="0.25">
      <c r="B29" s="1"/>
    </row>
    <row r="30" spans="2:9" x14ac:dyDescent="0.25">
      <c r="B30" s="1"/>
    </row>
    <row r="31" spans="2:9" x14ac:dyDescent="0.25">
      <c r="B31" s="1"/>
    </row>
    <row r="32" spans="2:9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What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Cochrane</dc:creator>
  <cp:lastModifiedBy>James Cochrane</cp:lastModifiedBy>
  <dcterms:created xsi:type="dcterms:W3CDTF">2019-01-30T13:01:18Z</dcterms:created>
  <dcterms:modified xsi:type="dcterms:W3CDTF">2019-01-31T02:36:51Z</dcterms:modified>
</cp:coreProperties>
</file>